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7335"/>
  </bookViews>
  <sheets>
    <sheet name="Форма 1" sheetId="5" r:id="rId1"/>
    <sheet name="Коды программ" sheetId="4" r:id="rId2"/>
  </sheets>
  <externalReferences>
    <externalReference r:id="rId3"/>
  </externalReferences>
  <calcPr calcId="179021"/>
</workbook>
</file>

<file path=xl/calcChain.xml><?xml version="1.0" encoding="utf-8"?>
<calcChain xmlns="http://schemas.openxmlformats.org/spreadsheetml/2006/main">
  <c r="AH29" i="5" l="1"/>
  <c r="G9" i="5" l="1"/>
  <c r="G19" i="5"/>
  <c r="AH19" i="5" s="1"/>
  <c r="G24" i="5"/>
  <c r="AH24" i="5" s="1"/>
  <c r="G14" i="5"/>
  <c r="G33" i="5" l="1"/>
  <c r="AH33" i="5" s="1"/>
  <c r="G32" i="5"/>
  <c r="AH32" i="5" s="1"/>
  <c r="G31" i="5"/>
  <c r="AH31" i="5" s="1"/>
  <c r="G30" i="5"/>
  <c r="G28" i="5"/>
  <c r="AH28" i="5" s="1"/>
  <c r="G27" i="5"/>
  <c r="AH27" i="5" s="1"/>
  <c r="G26" i="5"/>
  <c r="AH26" i="5" s="1"/>
  <c r="G25" i="5"/>
  <c r="G23" i="5"/>
  <c r="AH23" i="5" s="1"/>
  <c r="G22" i="5"/>
  <c r="AH22" i="5" s="1"/>
  <c r="G21" i="5"/>
  <c r="AH21" i="5" s="1"/>
  <c r="G20" i="5"/>
  <c r="G18" i="5"/>
  <c r="G17" i="5"/>
  <c r="G16" i="5"/>
  <c r="G15" i="5"/>
  <c r="G13" i="5"/>
  <c r="G12" i="5"/>
  <c r="G11" i="5"/>
  <c r="G10" i="5"/>
  <c r="AH25" i="5" l="1"/>
  <c r="AH30" i="5"/>
  <c r="AH20" i="5"/>
  <c r="D33" i="5"/>
  <c r="D32" i="5"/>
  <c r="D31" i="5"/>
  <c r="D30" i="5"/>
  <c r="D29" i="5"/>
  <c r="D28" i="5"/>
  <c r="D27" i="5"/>
  <c r="D26" i="5"/>
  <c r="D25" i="5"/>
  <c r="D24" i="5"/>
  <c r="D23" i="5"/>
  <c r="D22" i="5"/>
  <c r="D21" i="5"/>
  <c r="D20" i="5"/>
  <c r="D19" i="5"/>
  <c r="AH18" i="5"/>
  <c r="D18" i="5"/>
  <c r="AH17" i="5"/>
  <c r="D17" i="5"/>
  <c r="AH16" i="5"/>
  <c r="D16" i="5"/>
  <c r="AH15" i="5"/>
  <c r="D15" i="5"/>
  <c r="AH14" i="5"/>
  <c r="D14" i="5"/>
  <c r="F1" i="5" l="1"/>
  <c r="AH13" i="5"/>
  <c r="D13" i="5"/>
  <c r="AH12" i="5"/>
  <c r="D12" i="5"/>
  <c r="AH11" i="5"/>
  <c r="D11" i="5"/>
  <c r="AH10" i="5"/>
  <c r="D10" i="5"/>
  <c r="AH9" i="5"/>
  <c r="D9" i="5"/>
</calcChain>
</file>

<file path=xl/sharedStrings.xml><?xml version="1.0" encoding="utf-8"?>
<sst xmlns="http://schemas.openxmlformats.org/spreadsheetml/2006/main" count="1469" uniqueCount="1348">
  <si>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</si>
  <si>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</si>
  <si>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</si>
  <si>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</si>
  <si>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</si>
  <si>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</si>
  <si>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</si>
  <si>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</si>
  <si>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</si>
  <si>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</si>
  <si>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</si>
  <si>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</si>
  <si>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</si>
  <si>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</si>
  <si>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</si>
  <si>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</si>
  <si>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</si>
  <si>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</si>
  <si>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</si>
  <si>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</si>
  <si>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</si>
  <si>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</si>
  <si>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</si>
  <si>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</si>
  <si>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</si>
  <si>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</si>
  <si>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</si>
  <si>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</si>
  <si>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</si>
  <si>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</si>
  <si>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</si>
  <si>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</si>
  <si>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</si>
  <si>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</si>
  <si>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</si>
  <si>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</si>
  <si>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</si>
  <si>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</si>
  <si>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</si>
  <si>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</si>
  <si>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</si>
  <si>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</si>
  <si>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</si>
  <si>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</si>
  <si>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</si>
  <si>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</si>
  <si>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</si>
  <si>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</si>
  <si>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</si>
  <si>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</si>
  <si>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</si>
  <si>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</si>
  <si>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</si>
  <si>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</si>
  <si>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</si>
  <si>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</si>
  <si>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</si>
  <si>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</si>
  <si>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</si>
  <si>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</si>
  <si>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</si>
  <si>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</si>
  <si>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</si>
  <si>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</si>
  <si>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</si>
  <si>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</si>
  <si>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</si>
  <si>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</si>
  <si>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</si>
  <si>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</si>
  <si>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</si>
  <si>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</si>
  <si>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</si>
  <si>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</si>
  <si>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</si>
  <si>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</si>
  <si>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</si>
  <si>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</si>
  <si>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</si>
  <si>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</si>
  <si>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</si>
  <si>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</si>
  <si>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</si>
  <si>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</si>
  <si>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</si>
  <si>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</si>
  <si>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</si>
  <si>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</si>
  <si>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</si>
  <si>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</si>
  <si>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</si>
  <si>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</si>
  <si>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</si>
  <si>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</si>
  <si>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</si>
  <si>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</si>
  <si>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</si>
  <si>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</si>
  <si>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</si>
  <si>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</si>
  <si>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</si>
  <si>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</si>
  <si>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</si>
  <si>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</si>
  <si>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</si>
  <si>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</si>
  <si>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</si>
  <si>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</si>
  <si>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</si>
  <si>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</si>
  <si>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</si>
  <si>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</si>
  <si>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</si>
  <si>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</si>
  <si>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</si>
  <si>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</si>
  <si>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</si>
  <si>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</si>
  <si>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</si>
  <si>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</si>
  <si>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</si>
  <si>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</si>
  <si>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</si>
  <si>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</si>
  <si>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</si>
  <si>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</si>
  <si>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</si>
  <si>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</si>
  <si>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</si>
  <si>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</si>
  <si>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</si>
  <si>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</si>
  <si>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</si>
  <si>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</si>
  <si>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</si>
  <si>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</si>
  <si>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</si>
  <si>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</si>
  <si>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</si>
  <si>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</si>
  <si>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</si>
  <si>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</si>
  <si>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</si>
  <si>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</si>
  <si>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</si>
  <si>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</si>
  <si>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</si>
  <si>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</si>
  <si>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</si>
  <si>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</si>
  <si>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</si>
  <si>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</si>
  <si>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</si>
  <si>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</si>
  <si>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</si>
  <si>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</si>
  <si>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</si>
  <si>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</si>
  <si>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</si>
  <si>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</si>
  <si>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</si>
  <si>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</si>
  <si>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</si>
  <si>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</si>
  <si>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</si>
  <si>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</si>
  <si>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</si>
  <si>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</si>
  <si>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</si>
  <si>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</si>
  <si>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</si>
  <si>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</si>
  <si>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</si>
  <si>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</si>
  <si>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</si>
  <si>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</si>
  <si>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</si>
  <si>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</si>
  <si>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</si>
  <si>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</si>
  <si>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</si>
  <si>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</si>
  <si>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</si>
  <si>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</si>
  <si>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</si>
  <si>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</si>
  <si>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</si>
  <si>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</si>
  <si>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</si>
  <si>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</si>
  <si>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</si>
  <si>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</si>
  <si>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</si>
  <si>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</si>
  <si>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</si>
  <si>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</si>
  <si>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</si>
  <si>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</si>
  <si>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</si>
  <si>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</si>
  <si>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</si>
  <si>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</si>
  <si>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</si>
  <si>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</si>
  <si>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</si>
  <si>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</si>
  <si>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</si>
  <si>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</si>
  <si>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</si>
  <si>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</si>
  <si>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</si>
  <si>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</si>
  <si>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</si>
  <si>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</si>
  <si>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</si>
  <si>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</si>
  <si>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</si>
  <si>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</si>
  <si>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</si>
  <si>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</si>
  <si>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</si>
  <si>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</si>
  <si>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</si>
  <si>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</si>
  <si>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</si>
  <si>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</si>
  <si>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</si>
  <si>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</si>
  <si>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</si>
  <si>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</si>
  <si>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</si>
  <si>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</si>
  <si>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</si>
  <si>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</si>
  <si>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</si>
  <si>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</si>
  <si>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</si>
  <si>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</si>
  <si>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</si>
  <si>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</si>
  <si>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</si>
  <si>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</si>
  <si>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</si>
  <si>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</si>
  <si>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</si>
  <si>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</si>
  <si>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</si>
  <si>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</si>
  <si>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</si>
  <si>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</si>
  <si>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</si>
  <si>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</si>
  <si>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</si>
  <si>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</si>
  <si>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</si>
  <si>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</si>
  <si>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</si>
  <si>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</si>
  <si>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</si>
  <si>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</si>
  <si>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</si>
  <si>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</si>
  <si>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</si>
  <si>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</si>
  <si>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</si>
  <si>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</si>
  <si>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</si>
  <si>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</si>
  <si>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</si>
  <si>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</si>
  <si>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</si>
  <si>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</si>
  <si>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</si>
  <si>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</si>
  <si>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</si>
  <si>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</si>
  <si>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</si>
  <si>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</si>
  <si>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</si>
  <si>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</si>
  <si>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</si>
  <si>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</si>
  <si>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</si>
  <si>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</si>
  <si>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</si>
  <si>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</si>
  <si>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</si>
  <si>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</si>
  <si>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</si>
  <si>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</si>
  <si>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</si>
  <si>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</si>
  <si>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</si>
  <si>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</si>
  <si>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</si>
  <si>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</si>
  <si>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</si>
  <si>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</si>
  <si>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</si>
  <si>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</si>
  <si>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</si>
  <si>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</si>
  <si>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</si>
  <si>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</si>
  <si>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</si>
  <si>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</si>
  <si>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</si>
  <si>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</si>
  <si>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</si>
  <si>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</si>
  <si>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</si>
  <si>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</si>
  <si>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</si>
  <si>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</si>
  <si>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</si>
  <si>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</si>
  <si>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</si>
  <si>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</si>
  <si>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</si>
  <si>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</si>
  <si>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</si>
  <si>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</si>
  <si>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</si>
  <si>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</si>
  <si>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</si>
  <si>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</si>
  <si>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</si>
  <si>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</si>
  <si>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</si>
  <si>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</si>
  <si>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</si>
  <si>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</si>
  <si>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</si>
  <si>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</si>
  <si>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</si>
  <si>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</si>
  <si>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</si>
  <si>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</si>
  <si>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</si>
  <si>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</si>
  <si>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</si>
  <si>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</si>
  <si>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</si>
  <si>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</si>
  <si>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</si>
  <si>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</si>
  <si>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</si>
  <si>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</si>
  <si>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</si>
  <si>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</si>
  <si>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</si>
  <si>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</si>
  <si>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</si>
  <si>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</si>
  <si>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</si>
  <si>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</si>
  <si>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</si>
  <si>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</si>
  <si>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</si>
  <si>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</si>
  <si>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</si>
  <si>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</si>
  <si>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</si>
  <si>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</si>
  <si>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</si>
  <si>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</si>
  <si>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</si>
  <si>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</si>
  <si>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</si>
  <si>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</si>
  <si>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</si>
  <si>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</si>
  <si>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</si>
  <si>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</si>
  <si>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</si>
  <si>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</si>
  <si>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</si>
  <si>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</si>
  <si>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</si>
  <si>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</si>
  <si>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</si>
  <si>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</si>
  <si>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</si>
  <si>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</si>
  <si>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</si>
  <si>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</si>
  <si>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</si>
  <si>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</si>
  <si>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</si>
  <si>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</si>
  <si>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</si>
  <si>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</si>
  <si>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</si>
  <si>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</si>
  <si>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</si>
  <si>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</si>
  <si>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</si>
  <si>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</si>
  <si>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</si>
  <si>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</si>
  <si>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</si>
  <si>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</si>
  <si>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</si>
  <si>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</si>
  <si>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</si>
  <si>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</si>
  <si>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</si>
  <si>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</si>
  <si>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</si>
  <si>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</si>
  <si>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</si>
  <si>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</si>
  <si>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</si>
  <si>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</si>
  <si>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</si>
  <si>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</si>
  <si>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</si>
  <si>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</si>
  <si>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</si>
  <si>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</si>
  <si>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</si>
  <si>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</si>
  <si>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</si>
  <si>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</si>
  <si>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</si>
  <si>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</si>
  <si>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</si>
  <si>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</si>
  <si>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</si>
  <si>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</si>
  <si>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</si>
  <si>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</si>
  <si>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</si>
  <si>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</si>
  <si>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</si>
  <si>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</si>
  <si>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</si>
  <si>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</si>
  <si>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</si>
  <si>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</si>
  <si>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</si>
  <si>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</si>
  <si>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</si>
  <si>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</si>
  <si>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</si>
  <si>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</si>
  <si>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</si>
  <si>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</si>
  <si>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</si>
  <si>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</si>
  <si>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</si>
  <si>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</si>
  <si>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</si>
  <si>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</si>
  <si>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</si>
  <si>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</si>
  <si>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</si>
  <si>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</si>
  <si>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</si>
  <si>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</si>
  <si>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</si>
  <si>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</si>
  <si>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</si>
  <si>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</si>
  <si>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</si>
  <si>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</si>
  <si>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</si>
  <si>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</si>
  <si>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</si>
  <si>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</si>
  <si>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</si>
  <si>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</si>
  <si>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</si>
  <si>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</si>
  <si>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</si>
  <si>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</si>
  <si>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</si>
  <si>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</si>
  <si>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</si>
  <si>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</si>
  <si>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</si>
  <si>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</si>
  <si>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</si>
  <si>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</si>
  <si>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</si>
  <si>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</si>
  <si>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</si>
  <si>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</si>
  <si>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</si>
  <si>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</si>
  <si>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</si>
  <si>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</si>
  <si>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</si>
  <si>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</si>
  <si>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</si>
  <si>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</si>
  <si>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</si>
  <si>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</si>
  <si>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</si>
  <si>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</si>
  <si>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</si>
  <si>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</si>
  <si>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</si>
  <si>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</si>
  <si>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</si>
  <si>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</si>
  <si>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</si>
  <si>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</si>
  <si>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</si>
  <si>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</si>
  <si>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</si>
  <si>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</si>
  <si>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</si>
  <si>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</si>
  <si>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</si>
  <si>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</si>
  <si>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</si>
  <si>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</si>
  <si>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</si>
  <si>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</si>
  <si>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</si>
  <si>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</si>
  <si>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</si>
  <si>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</si>
  <si>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</si>
  <si>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</si>
  <si>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</si>
  <si>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</si>
  <si>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</si>
  <si>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</si>
  <si>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</si>
  <si>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</si>
  <si>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</si>
  <si>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</si>
  <si>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</si>
  <si>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</si>
  <si>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</si>
  <si>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</si>
  <si>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</si>
  <si>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</si>
  <si>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</si>
  <si>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</si>
  <si>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</si>
  <si>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</si>
  <si>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</si>
  <si>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</si>
  <si>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</si>
  <si>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</si>
  <si>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</si>
  <si>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</si>
  <si>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</si>
  <si>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</si>
  <si>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</si>
  <si>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</si>
  <si>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</si>
  <si>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</si>
  <si>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</si>
  <si>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</si>
  <si>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</si>
  <si>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</si>
  <si>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</si>
  <si>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</si>
  <si>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</si>
  <si>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</si>
  <si>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</si>
  <si>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</si>
  <si>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</si>
  <si>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</si>
  <si>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</si>
  <si>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</si>
  <si>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</si>
  <si>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</si>
  <si>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</si>
  <si>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</si>
  <si>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</si>
  <si>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</si>
  <si>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</si>
  <si>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</si>
  <si>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</si>
  <si>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</si>
  <si>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</si>
  <si>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</si>
  <si>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</si>
  <si>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</si>
  <si>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</si>
  <si>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</si>
  <si>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</si>
  <si>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</si>
  <si>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</si>
  <si>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</si>
  <si>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</si>
  <si>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</si>
  <si>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</si>
  <si>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</si>
  <si>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</si>
  <si>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</si>
  <si>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</si>
  <si>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</si>
  <si>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</si>
  <si>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</si>
  <si>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</si>
  <si>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</si>
  <si>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</si>
  <si>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</si>
  <si>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</si>
  <si>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</si>
  <si>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</si>
  <si>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</si>
  <si>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</si>
  <si>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</si>
  <si>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</si>
  <si>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</si>
  <si>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</si>
  <si>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</si>
  <si>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</si>
  <si>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</si>
  <si>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</si>
  <si>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</si>
  <si>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</si>
  <si>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</si>
  <si>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</si>
  <si>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</si>
  <si>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</si>
  <si>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</si>
  <si>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</si>
  <si>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</si>
  <si>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</si>
  <si>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</si>
  <si>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</si>
  <si>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</si>
  <si>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</si>
  <si>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</si>
  <si>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</si>
  <si>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</si>
  <si>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</si>
  <si>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</si>
  <si>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</si>
  <si>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</si>
  <si>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</si>
  <si>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</si>
  <si>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</si>
  <si>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</si>
  <si>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</si>
  <si>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</si>
  <si>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</si>
  <si>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</si>
  <si>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</si>
  <si>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</si>
  <si>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</si>
  <si>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</si>
  <si>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</si>
  <si>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</si>
  <si>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</si>
  <si>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</si>
  <si>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</si>
  <si>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</si>
  <si>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</si>
  <si>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</si>
  <si>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</si>
  <si>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</si>
  <si>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</si>
  <si>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</si>
  <si>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</si>
  <si>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</si>
  <si>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</si>
  <si>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</si>
  <si>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</si>
  <si>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</si>
  <si>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</si>
  <si>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</si>
  <si>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</si>
  <si>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</si>
  <si>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</si>
  <si>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</si>
  <si>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</si>
  <si>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</si>
  <si>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</si>
  <si>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</si>
  <si>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</si>
  <si>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</si>
  <si>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</si>
  <si>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</si>
  <si>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</si>
  <si>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</si>
  <si>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</si>
  <si>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</si>
  <si>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</si>
  <si>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</si>
  <si>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</si>
  <si>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</si>
  <si>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</si>
  <si>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</si>
  <si>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</si>
  <si>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</si>
  <si>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</si>
  <si>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</si>
  <si>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</si>
  <si>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</si>
  <si>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</si>
  <si>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</si>
  <si>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</si>
  <si>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</si>
  <si>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</si>
  <si>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</si>
  <si>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</si>
  <si>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</si>
  <si>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</si>
  <si>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</si>
  <si>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</si>
  <si>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</si>
  <si>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</si>
  <si>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</si>
  <si>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</si>
  <si>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</si>
  <si>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</si>
  <si>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</si>
  <si>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</si>
  <si>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</si>
  <si>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</si>
  <si>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</si>
  <si>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</si>
  <si>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</si>
  <si>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</si>
  <si>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</si>
  <si>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</si>
  <si>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</si>
  <si>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</si>
  <si>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</si>
  <si>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</si>
  <si>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</si>
  <si>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</si>
  <si>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</si>
  <si>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</si>
  <si>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</si>
  <si>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</si>
  <si>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</si>
  <si>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</si>
  <si>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</si>
  <si>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</si>
  <si>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</si>
  <si>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</si>
  <si>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</si>
  <si>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</si>
  <si>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</si>
  <si>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</si>
  <si>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</si>
  <si>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</si>
  <si>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</si>
  <si>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</si>
  <si>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</si>
  <si>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</si>
  <si>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</si>
  <si>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</si>
  <si>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</si>
  <si>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</si>
  <si>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</si>
  <si>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</si>
  <si>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</si>
  <si>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</si>
  <si>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</si>
  <si>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</si>
  <si>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</si>
  <si>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</si>
  <si>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</si>
  <si>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</si>
  <si>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</si>
  <si>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</si>
  <si>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</si>
  <si>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</si>
  <si>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</si>
  <si>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</si>
  <si>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</si>
  <si>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</si>
  <si>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</si>
  <si>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</si>
  <si>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</si>
  <si>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</si>
  <si>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</si>
  <si>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</si>
  <si>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</si>
  <si>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</si>
  <si>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</si>
  <si>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</si>
  <si>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</si>
  <si>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</si>
  <si>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</si>
  <si>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</si>
  <si>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</si>
  <si>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</si>
  <si>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</si>
  <si>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</si>
  <si>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</si>
  <si>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</si>
  <si>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</si>
  <si>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</si>
  <si>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</si>
  <si>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</si>
  <si>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</si>
  <si>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</si>
  <si>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</si>
  <si>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</si>
  <si>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</si>
  <si>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</si>
  <si>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</si>
  <si>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</si>
  <si>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</si>
  <si>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</si>
  <si>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</si>
  <si>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</si>
  <si>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</si>
  <si>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</si>
  <si>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</si>
  <si>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</si>
  <si>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</si>
  <si>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</si>
  <si>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</si>
  <si>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</si>
  <si>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</si>
  <si>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</si>
  <si>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</si>
  <si>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</si>
  <si>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</si>
  <si>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</si>
  <si>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</si>
  <si>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</si>
  <si>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</si>
  <si>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</si>
  <si>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</si>
  <si>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</si>
  <si>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</si>
  <si>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</si>
  <si>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</si>
  <si>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</si>
  <si>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</si>
  <si>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</si>
  <si>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</si>
  <si>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</si>
  <si>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</si>
  <si>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</si>
  <si>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</si>
  <si>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</si>
  <si>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</si>
  <si>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</si>
  <si>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</si>
  <si>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</si>
  <si>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</si>
  <si>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</si>
  <si>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</si>
  <si>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</si>
  <si>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</si>
  <si>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</si>
  <si>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</si>
  <si>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</si>
  <si>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</si>
  <si>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</si>
  <si>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</si>
  <si>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</si>
  <si>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</si>
  <si>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</si>
  <si>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</si>
  <si>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</si>
  <si>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</si>
  <si>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</si>
  <si>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</si>
  <si>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</si>
  <si>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</si>
  <si>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</si>
  <si>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</si>
  <si>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</si>
  <si>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</si>
  <si>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</si>
  <si>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</si>
  <si>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</si>
  <si>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</si>
  <si>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</si>
  <si>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</si>
  <si>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</si>
  <si>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</si>
  <si>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</si>
  <si>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</si>
  <si>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</si>
  <si>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</si>
  <si>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</si>
  <si>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</si>
  <si>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</si>
  <si>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</si>
  <si>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</si>
  <si>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</si>
  <si>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</si>
  <si>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</si>
  <si>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</si>
  <si>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</si>
  <si>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</si>
  <si>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</si>
  <si>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</si>
  <si>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</si>
  <si>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</si>
  <si>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</si>
  <si>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</si>
  <si>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</si>
  <si>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</si>
  <si>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</si>
  <si>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</si>
  <si>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</si>
  <si>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</si>
  <si>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</si>
  <si>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</si>
  <si>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</si>
  <si>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</si>
  <si>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</si>
  <si>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</si>
  <si>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</si>
  <si>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</si>
  <si>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</si>
  <si>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</si>
  <si>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</si>
  <si>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</si>
  <si>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</si>
  <si>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</si>
  <si>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</si>
  <si>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</si>
  <si>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</si>
  <si>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</si>
  <si>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</si>
  <si>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</si>
  <si>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</si>
  <si>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</si>
  <si>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</si>
  <si>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</si>
  <si>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</si>
  <si>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</si>
  <si>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</si>
  <si>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</si>
  <si>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</si>
  <si>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</si>
  <si>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</si>
  <si>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</si>
  <si>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</si>
  <si>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</si>
  <si>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</si>
  <si>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</si>
  <si>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</si>
  <si>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</si>
  <si>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</si>
  <si>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</si>
  <si>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</si>
  <si>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</si>
  <si>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</si>
  <si>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</si>
  <si>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</si>
  <si>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</si>
  <si>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</si>
  <si>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</si>
  <si>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</si>
  <si>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</si>
  <si>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</si>
  <si>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</si>
  <si>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</si>
  <si>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</si>
  <si>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</si>
  <si>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</si>
  <si>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</si>
  <si>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</si>
  <si>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</si>
  <si>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</si>
  <si>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</si>
  <si>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</si>
  <si>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</si>
  <si>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</si>
  <si>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</si>
  <si>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</si>
  <si>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</si>
  <si>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</si>
  <si>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</si>
  <si>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</si>
  <si>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</si>
  <si>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</si>
  <si>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</si>
  <si>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</si>
  <si>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</si>
  <si>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</si>
  <si>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</si>
  <si>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</si>
  <si>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</si>
  <si>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</si>
  <si>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</si>
  <si>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</si>
  <si>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</si>
  <si>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</si>
  <si>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</si>
  <si>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</si>
  <si>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</si>
  <si>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</si>
  <si>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</si>
  <si>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</si>
  <si>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</si>
  <si>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</si>
  <si>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</si>
  <si>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</si>
  <si>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</si>
  <si>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</si>
  <si>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</si>
  <si>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</si>
  <si>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</si>
  <si>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</si>
  <si>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</si>
  <si>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</si>
  <si>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</si>
  <si>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</si>
  <si>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</si>
  <si>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</si>
  <si>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</si>
  <si>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</si>
  <si>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</si>
  <si>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</si>
  <si>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</si>
  <si>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</si>
  <si>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</si>
  <si>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</si>
  <si>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</si>
  <si>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</si>
  <si>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</si>
  <si>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</si>
  <si>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</si>
  <si>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</si>
  <si>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</si>
  <si>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</si>
  <si>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</si>
  <si>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</si>
  <si>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</si>
  <si>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</si>
  <si>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</si>
  <si>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</si>
  <si>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</si>
  <si>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</si>
  <si>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</si>
  <si>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</si>
  <si>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</si>
  <si>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</si>
  <si>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</si>
  <si>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</si>
  <si>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</si>
  <si>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</si>
  <si>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</si>
  <si>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</si>
  <si>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</si>
  <si>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</si>
  <si>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</si>
  <si>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</si>
  <si>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</si>
  <si>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</si>
  <si>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</si>
  <si>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</si>
  <si>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</si>
  <si>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</si>
  <si>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</si>
  <si>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</si>
  <si>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</si>
  <si>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</si>
  <si>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</si>
  <si>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</si>
  <si>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</si>
  <si>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</si>
  <si>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</si>
  <si>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</si>
  <si>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</si>
  <si>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</si>
  <si>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</si>
  <si>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</si>
  <si>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</si>
  <si>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</si>
  <si>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</si>
  <si>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</si>
  <si>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</si>
  <si>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</si>
  <si>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</si>
  <si>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</si>
  <si>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</si>
  <si>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</si>
  <si>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</si>
  <si>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</si>
  <si>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</si>
  <si>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</si>
  <si>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</si>
  <si>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</si>
  <si>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</si>
  <si>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</si>
  <si>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</si>
  <si>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</si>
  <si>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</si>
  <si>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</si>
  <si>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</si>
  <si>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</si>
  <si>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</si>
  <si>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</si>
  <si>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</si>
  <si>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</si>
  <si>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</si>
  <si>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</si>
  <si>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</si>
  <si>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</si>
  <si>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</si>
  <si>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</si>
  <si>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</si>
  <si>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</si>
  <si>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</si>
  <si>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</si>
  <si>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</si>
  <si>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</si>
  <si>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</si>
  <si>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</si>
  <si>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</si>
  <si>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</si>
  <si>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</si>
  <si>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</si>
  <si>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</si>
  <si>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</si>
  <si>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</si>
  <si>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</si>
  <si>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</si>
  <si>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</si>
  <si>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</si>
  <si>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</si>
  <si>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</si>
  <si>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</si>
  <si>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</si>
  <si>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</si>
  <si>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</si>
  <si>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</si>
  <si>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</si>
  <si>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</si>
  <si>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</si>
  <si>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</si>
  <si>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</si>
  <si>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</si>
  <si>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</si>
  <si>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</si>
  <si>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</si>
  <si>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</si>
  <si>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</si>
  <si>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</si>
  <si>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</si>
  <si>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</si>
  <si>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</si>
  <si>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</si>
  <si>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</si>
  <si>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</si>
  <si>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</si>
  <si>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</si>
  <si>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</si>
  <si>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</si>
  <si>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</si>
  <si>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</si>
  <si>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</si>
  <si>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</si>
  <si>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</si>
  <si>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</si>
  <si>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</si>
  <si>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</si>
  <si>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</si>
  <si>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</si>
  <si>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</si>
  <si>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</si>
  <si>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</si>
  <si>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</si>
  <si>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</si>
  <si>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</si>
  <si>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</si>
  <si>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</si>
  <si>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</si>
  <si>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</si>
  <si>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</si>
  <si>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</si>
  <si>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</si>
  <si>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</si>
  <si>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</si>
  <si>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</si>
  <si>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</si>
  <si>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</si>
  <si>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</si>
  <si>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</si>
  <si>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</si>
  <si>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</si>
  <si>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</si>
  <si>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</si>
  <si>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</si>
  <si>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</si>
  <si>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</si>
  <si>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</si>
  <si>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</si>
  <si>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</si>
  <si>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</si>
  <si>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</si>
  <si>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</si>
  <si>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</si>
  <si>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</si>
  <si>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</si>
  <si>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</si>
  <si>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</si>
  <si>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</si>
  <si>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</si>
  <si>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</si>
  <si>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</si>
  <si>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</si>
  <si>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</si>
  <si>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</si>
  <si>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</si>
  <si>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</si>
  <si>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</si>
  <si>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</si>
  <si>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</si>
  <si>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</si>
  <si>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</si>
  <si>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</si>
  <si>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</si>
  <si>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</si>
  <si>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</si>
  <si>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</si>
  <si>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</si>
  <si>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</si>
  <si>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</si>
  <si>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</si>
  <si>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</si>
  <si>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</si>
  <si>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</si>
  <si>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</si>
  <si>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</si>
  <si>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</si>
  <si>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</si>
  <si>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</si>
  <si>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</si>
  <si>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</si>
  <si>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</si>
  <si>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</si>
  <si>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</si>
  <si>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</si>
  <si>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</si>
  <si>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</si>
  <si>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</si>
  <si>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</si>
  <si>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</si>
  <si>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</si>
  <si>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</si>
  <si>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</si>
  <si>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</si>
  <si>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</si>
  <si>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</si>
  <si>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</si>
  <si>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</si>
  <si>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</si>
  <si>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</si>
  <si>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</si>
  <si>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</si>
  <si>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</si>
  <si>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</si>
  <si>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</si>
  <si>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</si>
  <si>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</si>
  <si>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</si>
  <si>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</si>
  <si>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</si>
  <si>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</si>
  <si>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</si>
  <si>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</si>
  <si>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</si>
  <si>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</si>
  <si>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</si>
  <si>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</si>
  <si>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</si>
  <si>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</si>
  <si>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</si>
  <si>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</si>
  <si>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</si>
  <si>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</si>
  <si>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</si>
  <si>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</si>
  <si>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</si>
  <si>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</si>
  <si>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</si>
  <si>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</si>
  <si>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</si>
  <si>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</si>
  <si>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</si>
  <si>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</si>
  <si>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</si>
  <si>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</si>
  <si>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</si>
  <si>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</si>
  <si>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</si>
  <si>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</si>
  <si>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</si>
  <si>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</si>
  <si>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</si>
  <si>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</si>
  <si>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</si>
  <si>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</si>
  <si>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</si>
  <si>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</si>
  <si>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</si>
  <si>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</si>
  <si>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</si>
  <si>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</si>
  <si>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</si>
  <si>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</si>
  <si>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</si>
  <si>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</si>
  <si>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</si>
  <si>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</si>
  <si>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</si>
  <si>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</si>
  <si>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</si>
  <si>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</si>
  <si>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</si>
  <si>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</si>
  <si>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</si>
  <si>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</si>
  <si>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</si>
  <si>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</si>
  <si>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</si>
  <si>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</si>
  <si>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</si>
  <si>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</si>
  <si>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</si>
  <si>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</si>
  <si>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</si>
  <si>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</si>
  <si>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</si>
  <si>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</si>
  <si>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</si>
  <si>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</si>
  <si>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</si>
  <si>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</si>
  <si>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</si>
  <si>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</si>
  <si>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</si>
  <si>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</si>
  <si>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</si>
  <si>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</si>
  <si>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</si>
  <si>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</si>
  <si>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</si>
  <si>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</si>
  <si>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</si>
  <si>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Суммарный выпуск 
(человек)
</t>
  </si>
  <si>
    <t>Суворов А.В.</t>
  </si>
  <si>
    <t>Руководитель учебно-производственной практики и службы трудоустройства</t>
  </si>
  <si>
    <t>(4912) 33-35-01
(4912) 72-04-71</t>
  </si>
  <si>
    <t>rssk@rssk.rsreu.ru
suvorov.a.v@rssk.rsreu.ru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</si>
</sst>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ck">
        <color rgb="FFC00000"/>
      </bottom>
      <diagonal/>
    </border>
  </borders>
  <cellStyleXfs count="2">
    <xf numFmtId="0" fontId="0" fillId="0" borderId="0"/>
    <xf numFmtId="0" fontId="1" fillId="0" borderId="0"/>
  </cellStyleXfs>
  <cellXfs count="61">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center" vertical="center" wrapText="1"/>
    </xf>
    <xf numFmtId="0" fontId="5" fillId="0" borderId="10" xfId="1" applyFont="1" applyBorder="1" applyAlignment="1">
      <alignment horizontal="center" vertical="top" wrapText="1"/>
    </xf>
    <xf numFmtId="49" fontId="5" fillId="3" borderId="10" xfId="1" applyNumberFormat="1" applyFont="1" applyFill="1" applyBorder="1" applyAlignment="1">
      <alignment horizontal="center" vertical="top"/>
    </xf>
    <xf numFmtId="0" fontId="5" fillId="3" borderId="10" xfId="1" applyFont="1" applyFill="1" applyBorder="1" applyAlignment="1">
      <alignment vertical="top" wrapText="1"/>
    </xf>
    <xf numFmtId="1" fontId="5" fillId="0" borderId="10" xfId="1" applyNumberFormat="1" applyFont="1" applyBorder="1" applyAlignment="1">
      <alignment horizontal="center" vertical="center"/>
    </xf>
    <xf numFmtId="0" fontId="5" fillId="0" borderId="10" xfId="1" applyFont="1" applyBorder="1" applyAlignment="1">
      <alignment horizontal="center" vertical="center" wrapText="1"/>
    </xf>
    <xf numFmtId="0" fontId="3" fillId="0" borderId="1" xfId="1" applyFont="1" applyBorder="1" applyAlignment="1">
      <alignment horizontal="center" vertical="center" wrapText="1"/>
    </xf>
    <xf numFmtId="0" fontId="5" fillId="0" borderId="2" xfId="1" applyFont="1" applyBorder="1" applyAlignment="1">
      <alignment horizontal="center" vertical="top" wrapText="1"/>
    </xf>
    <xf numFmtId="49" fontId="5" fillId="3" borderId="2" xfId="1" applyNumberFormat="1" applyFont="1" applyFill="1" applyBorder="1" applyAlignment="1">
      <alignment horizontal="center" vertical="top"/>
    </xf>
    <xf numFmtId="0" fontId="5" fillId="3" borderId="2" xfId="1" applyFont="1" applyFill="1" applyBorder="1" applyAlignment="1">
      <alignment horizontal="left" vertical="top" wrapText="1"/>
    </xf>
    <xf numFmtId="1" fontId="5" fillId="0" borderId="2" xfId="1" applyNumberFormat="1" applyFont="1" applyBorder="1" applyAlignment="1">
      <alignment horizontal="center" vertical="center"/>
    </xf>
    <xf numFmtId="0" fontId="5" fillId="0" borderId="2"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4;&#1048;&#1056;&#1045;&#1050;&#1058;&#1054;&#1056;\&#1058;&#1056;&#1059;&#1044;&#1054;&#1059;&#1057;&#1058;&#1056;&#1054;&#1049;&#1057;&#1058;&#1042;&#1054;\2022\&#1060;&#1086;&#1088;&#1084;&#107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tabSelected="1" zoomScale="74" zoomScaleNormal="74" workbookViewId="0">
      <pane ySplit="8" topLeftCell="A39" activePane="bottomLeft" state="frozen"/>
      <selection pane="bottomLeft" activeCell="C42" sqref="C42"/>
    </sheetView>
  </sheetViews>
  <sheetFormatPr defaultColWidth="9.140625" defaultRowHeight="18.75" x14ac:dyDescent="0.3"/>
  <cols>
    <col min="1" max="1" width="19.140625" style="2" customWidth="1"/>
    <col min="2" max="2" width="21.140625" style="2" customWidth="1"/>
    <col min="3" max="3" width="21" style="2" customWidth="1"/>
    <col min="4" max="4" width="28.28515625" style="2" customWidth="1"/>
    <col min="5" max="5" width="8.85546875" style="2" customWidth="1"/>
    <col min="6" max="6" width="40.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8">
        <f>MATCH("01",E9:E13,0)</f>
        <v>1</v>
      </c>
      <c r="AH1" s="22" t="s">
        <v>1337</v>
      </c>
    </row>
    <row r="2" spans="1:34" ht="20.25" x14ac:dyDescent="0.3">
      <c r="A2" s="9"/>
    </row>
    <row r="3" spans="1:34" x14ac:dyDescent="0.3">
      <c r="A3" s="56" t="s">
        <v>1342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5" spans="1:34" s="3" customFormat="1" x14ac:dyDescent="0.25">
      <c r="A5" s="47" t="s">
        <v>1323</v>
      </c>
      <c r="B5" s="47" t="s">
        <v>1341</v>
      </c>
      <c r="C5" s="47" t="s">
        <v>1326</v>
      </c>
      <c r="D5" s="47" t="s">
        <v>1324</v>
      </c>
      <c r="E5" s="47" t="s">
        <v>8</v>
      </c>
      <c r="F5" s="47" t="s">
        <v>1325</v>
      </c>
      <c r="G5" s="59" t="s">
        <v>1343</v>
      </c>
      <c r="H5" s="50" t="s">
        <v>1340</v>
      </c>
      <c r="I5" s="51"/>
      <c r="J5" s="51"/>
      <c r="K5" s="51"/>
      <c r="L5" s="51"/>
      <c r="M5" s="51"/>
      <c r="N5" s="51"/>
      <c r="O5" s="51"/>
      <c r="P5" s="51"/>
      <c r="Q5" s="51"/>
      <c r="R5" s="51"/>
      <c r="S5" s="51"/>
      <c r="T5" s="51"/>
      <c r="U5" s="51"/>
      <c r="V5" s="51"/>
      <c r="W5" s="51"/>
      <c r="X5" s="51"/>
      <c r="Y5" s="51"/>
      <c r="Z5" s="51"/>
      <c r="AA5" s="51"/>
      <c r="AB5" s="51"/>
      <c r="AC5" s="51"/>
      <c r="AD5" s="51"/>
      <c r="AE5" s="51"/>
      <c r="AF5" s="52"/>
      <c r="AG5" s="57" t="s">
        <v>1336</v>
      </c>
      <c r="AH5" s="42" t="s">
        <v>1327</v>
      </c>
    </row>
    <row r="6" spans="1:34" s="3" customFormat="1" x14ac:dyDescent="0.25">
      <c r="A6" s="48"/>
      <c r="B6" s="48"/>
      <c r="C6" s="48"/>
      <c r="D6" s="48"/>
      <c r="E6" s="48"/>
      <c r="F6" s="48"/>
      <c r="G6" s="59"/>
      <c r="H6" s="44" t="s">
        <v>9</v>
      </c>
      <c r="I6" s="45"/>
      <c r="J6" s="45"/>
      <c r="K6" s="45"/>
      <c r="L6" s="45"/>
      <c r="M6" s="46"/>
      <c r="N6" s="53" t="s">
        <v>730</v>
      </c>
      <c r="O6" s="54"/>
      <c r="P6" s="55"/>
      <c r="Q6" s="53" t="s">
        <v>735</v>
      </c>
      <c r="R6" s="54"/>
      <c r="S6" s="54"/>
      <c r="T6" s="55"/>
      <c r="U6" s="44" t="s">
        <v>733</v>
      </c>
      <c r="V6" s="45"/>
      <c r="W6" s="45"/>
      <c r="X6" s="45"/>
      <c r="Y6" s="45"/>
      <c r="Z6" s="46"/>
      <c r="AA6" s="50" t="s">
        <v>1338</v>
      </c>
      <c r="AB6" s="51"/>
      <c r="AC6" s="51"/>
      <c r="AD6" s="51"/>
      <c r="AE6" s="51"/>
      <c r="AF6" s="51"/>
      <c r="AG6" s="58"/>
      <c r="AH6" s="42"/>
    </row>
    <row r="7" spans="1:34" s="4" customFormat="1" ht="202.9" customHeight="1" x14ac:dyDescent="0.25">
      <c r="A7" s="48"/>
      <c r="B7" s="48"/>
      <c r="C7" s="48"/>
      <c r="D7" s="49"/>
      <c r="E7" s="48"/>
      <c r="F7" s="48"/>
      <c r="G7" s="60"/>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8"/>
      <c r="AH7" s="42"/>
    </row>
    <row r="8" spans="1:34" s="4" customFormat="1" ht="15.75"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1.5" x14ac:dyDescent="0.25">
      <c r="A9" s="24" t="s">
        <v>687</v>
      </c>
      <c r="B9" s="24" t="s">
        <v>657</v>
      </c>
      <c r="C9" s="24" t="s">
        <v>70</v>
      </c>
      <c r="D9" s="24" t="str">
        <f>VLOOKUP(C9,'Коды программ'!$A$2:$B$578,2,FALSE)</f>
        <v>Информационные системы и программирование</v>
      </c>
      <c r="E9" s="25" t="s">
        <v>10</v>
      </c>
      <c r="F9" s="26" t="s">
        <v>721</v>
      </c>
      <c r="G9" s="7">
        <f t="shared" ref="G9:G33" si="0">SUM(H9,K9:Z9)</f>
        <v>69</v>
      </c>
      <c r="H9" s="7">
        <v>48</v>
      </c>
      <c r="I9" s="7">
        <v>7</v>
      </c>
      <c r="J9" s="7">
        <v>7</v>
      </c>
      <c r="K9" s="7"/>
      <c r="L9" s="7"/>
      <c r="M9" s="7">
        <v>9</v>
      </c>
      <c r="N9" s="7">
        <v>7</v>
      </c>
      <c r="O9" s="7"/>
      <c r="P9" s="7"/>
      <c r="Q9" s="7"/>
      <c r="R9" s="7"/>
      <c r="S9" s="7">
        <v>5</v>
      </c>
      <c r="T9" s="7"/>
      <c r="U9" s="7"/>
      <c r="V9" s="7"/>
      <c r="W9" s="7"/>
      <c r="X9" s="7"/>
      <c r="Y9" s="7"/>
      <c r="Z9" s="7"/>
      <c r="AA9" s="7"/>
      <c r="AB9" s="7"/>
      <c r="AC9" s="7"/>
      <c r="AD9" s="7"/>
      <c r="AE9" s="7"/>
      <c r="AF9" s="7"/>
      <c r="AG9" s="7"/>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1.5" x14ac:dyDescent="0.25">
      <c r="A10" s="24" t="s">
        <v>687</v>
      </c>
      <c r="B10" s="24" t="s">
        <v>657</v>
      </c>
      <c r="C10" s="24" t="s">
        <v>70</v>
      </c>
      <c r="D10" s="24" t="str">
        <f>VLOOKUP(C10,'Коды программ'!$A$2:$B$578,2,FALSE)</f>
        <v>Информационные системы и программирование</v>
      </c>
      <c r="E10" s="25" t="s">
        <v>11</v>
      </c>
      <c r="F10" s="27" t="s">
        <v>722</v>
      </c>
      <c r="G10" s="7">
        <f t="shared" si="0"/>
        <v>0</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23" t="str">
        <f t="shared" ref="AH10:AH13" si="1">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1.5" x14ac:dyDescent="0.25">
      <c r="A11" s="24" t="s">
        <v>687</v>
      </c>
      <c r="B11" s="24" t="s">
        <v>657</v>
      </c>
      <c r="C11" s="24" t="s">
        <v>70</v>
      </c>
      <c r="D11" s="24" t="str">
        <f>VLOOKUP(C11,'Коды программ'!$A$2:$B$578,2,FALSE)</f>
        <v>Информационные системы и программирование</v>
      </c>
      <c r="E11" s="25" t="s">
        <v>12</v>
      </c>
      <c r="F11" s="27" t="s">
        <v>723</v>
      </c>
      <c r="G11" s="7">
        <f t="shared" si="0"/>
        <v>0</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23" t="str">
        <f t="shared" si="1"/>
        <v>проверка пройдена</v>
      </c>
    </row>
    <row r="12" spans="1:34" s="4" customFormat="1" ht="31.5" x14ac:dyDescent="0.25">
      <c r="A12" s="24" t="s">
        <v>687</v>
      </c>
      <c r="B12" s="24" t="s">
        <v>657</v>
      </c>
      <c r="C12" s="24" t="s">
        <v>70</v>
      </c>
      <c r="D12" s="24" t="str">
        <f>VLOOKUP(C12,'Коды программ'!$A$2:$B$578,2,FALSE)</f>
        <v>Информационные системы и программирование</v>
      </c>
      <c r="E12" s="25" t="s">
        <v>13</v>
      </c>
      <c r="F12" s="27" t="s">
        <v>15</v>
      </c>
      <c r="G12" s="7">
        <f t="shared" si="0"/>
        <v>2</v>
      </c>
      <c r="H12" s="7">
        <v>2</v>
      </c>
      <c r="I12" s="7">
        <v>2</v>
      </c>
      <c r="J12" s="7">
        <v>2</v>
      </c>
      <c r="K12" s="7"/>
      <c r="L12" s="7"/>
      <c r="M12" s="7"/>
      <c r="N12" s="7"/>
      <c r="O12" s="7"/>
      <c r="P12" s="7"/>
      <c r="Q12" s="7"/>
      <c r="R12" s="7"/>
      <c r="S12" s="7"/>
      <c r="T12" s="7"/>
      <c r="U12" s="7"/>
      <c r="V12" s="7"/>
      <c r="W12" s="7"/>
      <c r="X12" s="7"/>
      <c r="Y12" s="7"/>
      <c r="Z12" s="7"/>
      <c r="AA12" s="7"/>
      <c r="AB12" s="7"/>
      <c r="AC12" s="7"/>
      <c r="AD12" s="7"/>
      <c r="AE12" s="7"/>
      <c r="AF12" s="7"/>
      <c r="AG12" s="7"/>
      <c r="AH12" s="23" t="str">
        <f t="shared" si="1"/>
        <v>проверка пройдена</v>
      </c>
    </row>
    <row r="13" spans="1:34" s="4" customFormat="1" ht="32.25" thickBot="1" x14ac:dyDescent="0.3">
      <c r="A13" s="30" t="s">
        <v>687</v>
      </c>
      <c r="B13" s="30" t="s">
        <v>657</v>
      </c>
      <c r="C13" s="30" t="s">
        <v>70</v>
      </c>
      <c r="D13" s="30" t="str">
        <f>VLOOKUP(C13,'Коды программ'!$A$2:$B$578,2,FALSE)</f>
        <v>Информационные системы и программирование</v>
      </c>
      <c r="E13" s="31" t="s">
        <v>14</v>
      </c>
      <c r="F13" s="32" t="s">
        <v>18</v>
      </c>
      <c r="G13" s="33">
        <f t="shared" si="0"/>
        <v>0</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4" t="str">
        <f t="shared" si="1"/>
        <v>проверка пройдена</v>
      </c>
    </row>
    <row r="14" spans="1:34" s="4" customFormat="1" ht="32.25" thickTop="1" x14ac:dyDescent="0.25">
      <c r="A14" s="36" t="s">
        <v>687</v>
      </c>
      <c r="B14" s="36" t="s">
        <v>657</v>
      </c>
      <c r="C14" s="36" t="s">
        <v>195</v>
      </c>
      <c r="D14" s="36" t="str">
        <f>VLOOKUP(C14,'Коды программ'!$A$2:$B$578,2,FALSE)</f>
        <v>Технология машиностроения</v>
      </c>
      <c r="E14" s="37" t="s">
        <v>10</v>
      </c>
      <c r="F14" s="38" t="s">
        <v>721</v>
      </c>
      <c r="G14" s="39">
        <f t="shared" si="0"/>
        <v>47</v>
      </c>
      <c r="H14" s="39">
        <v>29</v>
      </c>
      <c r="I14" s="39">
        <v>13</v>
      </c>
      <c r="J14" s="39">
        <v>13</v>
      </c>
      <c r="K14" s="39"/>
      <c r="L14" s="39"/>
      <c r="M14" s="39"/>
      <c r="N14" s="39">
        <v>14</v>
      </c>
      <c r="O14" s="39"/>
      <c r="P14" s="39"/>
      <c r="Q14" s="39"/>
      <c r="R14" s="39"/>
      <c r="S14" s="39">
        <v>4</v>
      </c>
      <c r="T14" s="39"/>
      <c r="U14" s="39"/>
      <c r="V14" s="39"/>
      <c r="W14" s="39"/>
      <c r="X14" s="39"/>
      <c r="Y14" s="39"/>
      <c r="Z14" s="39"/>
      <c r="AA14" s="39"/>
      <c r="AB14" s="39"/>
      <c r="AC14" s="39"/>
      <c r="AD14" s="39"/>
      <c r="AE14" s="39"/>
      <c r="AF14" s="39"/>
      <c r="AG14" s="39"/>
      <c r="AH14" s="40"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1.5" x14ac:dyDescent="0.25">
      <c r="A15" s="24" t="s">
        <v>687</v>
      </c>
      <c r="B15" s="24" t="s">
        <v>657</v>
      </c>
      <c r="C15" s="24" t="s">
        <v>195</v>
      </c>
      <c r="D15" s="24" t="str">
        <f>VLOOKUP(C15,'Коды программ'!$A$2:$B$578,2,FALSE)</f>
        <v>Технология машиностроения</v>
      </c>
      <c r="E15" s="25" t="s">
        <v>11</v>
      </c>
      <c r="F15" s="27" t="s">
        <v>722</v>
      </c>
      <c r="G15" s="7">
        <f t="shared" si="0"/>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t="str">
        <f t="shared" ref="AH15:AH33" si="2">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1.5" x14ac:dyDescent="0.25">
      <c r="A16" s="24" t="s">
        <v>687</v>
      </c>
      <c r="B16" s="24" t="s">
        <v>657</v>
      </c>
      <c r="C16" s="24" t="s">
        <v>195</v>
      </c>
      <c r="D16" s="24" t="str">
        <f>VLOOKUP(C16,'Коды программ'!$A$2:$B$578,2,FALSE)</f>
        <v>Технология машиностроения</v>
      </c>
      <c r="E16" s="25" t="s">
        <v>12</v>
      </c>
      <c r="F16" s="27" t="s">
        <v>723</v>
      </c>
      <c r="G16" s="7">
        <f t="shared" si="0"/>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t="str">
        <f t="shared" si="2"/>
        <v>проверка пройдена</v>
      </c>
    </row>
    <row r="17" spans="1:34" s="4" customFormat="1" ht="31.5" x14ac:dyDescent="0.25">
      <c r="A17" s="24" t="s">
        <v>687</v>
      </c>
      <c r="B17" s="24" t="s">
        <v>657</v>
      </c>
      <c r="C17" s="24" t="s">
        <v>195</v>
      </c>
      <c r="D17" s="24" t="str">
        <f>VLOOKUP(C17,'Коды программ'!$A$2:$B$578,2,FALSE)</f>
        <v>Технология машиностроения</v>
      </c>
      <c r="E17" s="25" t="s">
        <v>13</v>
      </c>
      <c r="F17" s="27" t="s">
        <v>15</v>
      </c>
      <c r="G17" s="7">
        <f t="shared" si="0"/>
        <v>1</v>
      </c>
      <c r="H17" s="7"/>
      <c r="I17" s="7"/>
      <c r="J17" s="7"/>
      <c r="K17" s="7"/>
      <c r="L17" s="7"/>
      <c r="M17" s="7"/>
      <c r="N17" s="7"/>
      <c r="O17" s="7"/>
      <c r="P17" s="7"/>
      <c r="Q17" s="7"/>
      <c r="R17" s="7"/>
      <c r="S17" s="7">
        <v>1</v>
      </c>
      <c r="T17" s="7"/>
      <c r="U17" s="7"/>
      <c r="V17" s="7"/>
      <c r="W17" s="7"/>
      <c r="X17" s="7"/>
      <c r="Y17" s="7"/>
      <c r="Z17" s="7"/>
      <c r="AA17" s="7"/>
      <c r="AB17" s="7"/>
      <c r="AC17" s="7"/>
      <c r="AD17" s="7"/>
      <c r="AE17" s="7"/>
      <c r="AF17" s="7"/>
      <c r="AG17" s="7"/>
      <c r="AH17" s="29" t="str">
        <f t="shared" si="2"/>
        <v>проверка пройдена</v>
      </c>
    </row>
    <row r="18" spans="1:34" s="4" customFormat="1" ht="32.25" thickBot="1" x14ac:dyDescent="0.3">
      <c r="A18" s="30" t="s">
        <v>687</v>
      </c>
      <c r="B18" s="30" t="s">
        <v>657</v>
      </c>
      <c r="C18" s="30" t="s">
        <v>195</v>
      </c>
      <c r="D18" s="30" t="str">
        <f>VLOOKUP(C18,'Коды программ'!$A$2:$B$578,2,FALSE)</f>
        <v>Технология машиностроения</v>
      </c>
      <c r="E18" s="31" t="s">
        <v>14</v>
      </c>
      <c r="F18" s="32" t="s">
        <v>18</v>
      </c>
      <c r="G18" s="33">
        <f t="shared" si="0"/>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4" t="str">
        <f t="shared" si="2"/>
        <v>проверка пройдена</v>
      </c>
    </row>
    <row r="19" spans="1:34" s="4" customFormat="1" ht="33.6" customHeight="1" thickTop="1" x14ac:dyDescent="0.25">
      <c r="A19" s="24" t="s">
        <v>687</v>
      </c>
      <c r="B19" s="24" t="s">
        <v>657</v>
      </c>
      <c r="C19" s="24" t="s">
        <v>495</v>
      </c>
      <c r="D19" s="24" t="str">
        <f>VLOOKUP(C19,'Коды программ'!$A$2:$B$578,2,FALSE)</f>
        <v>Экономика и бухгалтерский учет (по отраслям)</v>
      </c>
      <c r="E19" s="25" t="s">
        <v>10</v>
      </c>
      <c r="F19" s="26" t="s">
        <v>721</v>
      </c>
      <c r="G19" s="7">
        <f t="shared" si="0"/>
        <v>35</v>
      </c>
      <c r="H19" s="7">
        <v>25</v>
      </c>
      <c r="I19" s="7">
        <v>11</v>
      </c>
      <c r="J19" s="7">
        <v>11</v>
      </c>
      <c r="K19" s="7"/>
      <c r="L19" s="7"/>
      <c r="M19" s="7">
        <v>3</v>
      </c>
      <c r="N19" s="7"/>
      <c r="O19" s="7"/>
      <c r="P19" s="7">
        <v>5</v>
      </c>
      <c r="Q19" s="7"/>
      <c r="R19" s="7"/>
      <c r="S19" s="7">
        <v>2</v>
      </c>
      <c r="T19" s="7"/>
      <c r="U19" s="7"/>
      <c r="V19" s="7"/>
      <c r="W19" s="7"/>
      <c r="X19" s="7"/>
      <c r="Y19" s="7"/>
      <c r="Z19" s="7"/>
      <c r="AA19" s="7"/>
      <c r="AB19" s="7"/>
      <c r="AC19" s="7"/>
      <c r="AD19" s="7"/>
      <c r="AE19" s="7"/>
      <c r="AF19" s="7"/>
      <c r="AG19" s="7"/>
      <c r="AH19" s="29" t="str">
        <f t="shared" si="2"/>
        <v>проверка пройдена</v>
      </c>
    </row>
    <row r="20" spans="1:34" s="4" customFormat="1" ht="33.6" customHeight="1" x14ac:dyDescent="0.25">
      <c r="A20" s="24" t="s">
        <v>687</v>
      </c>
      <c r="B20" s="24" t="s">
        <v>657</v>
      </c>
      <c r="C20" s="24" t="s">
        <v>495</v>
      </c>
      <c r="D20" s="24" t="str">
        <f>VLOOKUP(C20,'Коды программ'!$A$2:$B$578,2,FALSE)</f>
        <v>Экономика и бухгалтерский учет (по отраслям)</v>
      </c>
      <c r="E20" s="25" t="s">
        <v>11</v>
      </c>
      <c r="F20" s="27" t="s">
        <v>722</v>
      </c>
      <c r="G20" s="7">
        <f t="shared" si="0"/>
        <v>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t="str">
        <f t="shared" si="2"/>
        <v>проверка пройдена</v>
      </c>
    </row>
    <row r="21" spans="1:34" s="4" customFormat="1" ht="33.6" customHeight="1" x14ac:dyDescent="0.25">
      <c r="A21" s="24" t="s">
        <v>687</v>
      </c>
      <c r="B21" s="24" t="s">
        <v>657</v>
      </c>
      <c r="C21" s="24" t="s">
        <v>495</v>
      </c>
      <c r="D21" s="24" t="str">
        <f>VLOOKUP(C21,'Коды программ'!$A$2:$B$578,2,FALSE)</f>
        <v>Экономика и бухгалтерский учет (по отраслям)</v>
      </c>
      <c r="E21" s="25" t="s">
        <v>12</v>
      </c>
      <c r="F21" s="27" t="s">
        <v>723</v>
      </c>
      <c r="G21" s="7">
        <f t="shared" si="0"/>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t="str">
        <f t="shared" si="2"/>
        <v>проверка пройдена</v>
      </c>
    </row>
    <row r="22" spans="1:34" s="4" customFormat="1" ht="33.6" customHeight="1" x14ac:dyDescent="0.25">
      <c r="A22" s="24" t="s">
        <v>687</v>
      </c>
      <c r="B22" s="24" t="s">
        <v>657</v>
      </c>
      <c r="C22" s="24" t="s">
        <v>495</v>
      </c>
      <c r="D22" s="24" t="str">
        <f>VLOOKUP(C22,'Коды программ'!$A$2:$B$578,2,FALSE)</f>
        <v>Экономика и бухгалтерский учет (по отраслям)</v>
      </c>
      <c r="E22" s="25" t="s">
        <v>13</v>
      </c>
      <c r="F22" s="27" t="s">
        <v>15</v>
      </c>
      <c r="G22" s="7">
        <f t="shared" si="0"/>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t="str">
        <f t="shared" si="2"/>
        <v>проверка пройдена</v>
      </c>
    </row>
    <row r="23" spans="1:34" s="4" customFormat="1" ht="33.6" customHeight="1" thickBot="1" x14ac:dyDescent="0.3">
      <c r="A23" s="30" t="s">
        <v>687</v>
      </c>
      <c r="B23" s="30" t="s">
        <v>657</v>
      </c>
      <c r="C23" s="30" t="s">
        <v>495</v>
      </c>
      <c r="D23" s="30" t="str">
        <f>VLOOKUP(C23,'Коды программ'!$A$2:$B$578,2,FALSE)</f>
        <v>Экономика и бухгалтерский учет (по отраслям)</v>
      </c>
      <c r="E23" s="31" t="s">
        <v>14</v>
      </c>
      <c r="F23" s="32" t="s">
        <v>18</v>
      </c>
      <c r="G23" s="33">
        <f t="shared" si="0"/>
        <v>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4" t="str">
        <f t="shared" si="2"/>
        <v>проверка пройдена</v>
      </c>
    </row>
    <row r="24" spans="1:34" s="4" customFormat="1" ht="32.25" thickTop="1" x14ac:dyDescent="0.25">
      <c r="A24" s="24" t="s">
        <v>687</v>
      </c>
      <c r="B24" s="24" t="s">
        <v>657</v>
      </c>
      <c r="C24" s="24" t="s">
        <v>498</v>
      </c>
      <c r="D24" s="24" t="str">
        <f>VLOOKUP(C24,'Коды программ'!$A$2:$B$578,2,FALSE)</f>
        <v>Коммерция (по отраслям)</v>
      </c>
      <c r="E24" s="25" t="s">
        <v>10</v>
      </c>
      <c r="F24" s="26" t="s">
        <v>721</v>
      </c>
      <c r="G24" s="7">
        <f t="shared" si="0"/>
        <v>12</v>
      </c>
      <c r="H24" s="7">
        <v>9</v>
      </c>
      <c r="I24" s="7">
        <v>3</v>
      </c>
      <c r="J24" s="7">
        <v>5</v>
      </c>
      <c r="K24" s="7"/>
      <c r="L24" s="7"/>
      <c r="M24" s="7"/>
      <c r="N24" s="7">
        <v>2</v>
      </c>
      <c r="O24" s="7"/>
      <c r="P24" s="7"/>
      <c r="Q24" s="7"/>
      <c r="R24" s="7"/>
      <c r="S24" s="7">
        <v>1</v>
      </c>
      <c r="T24" s="7"/>
      <c r="U24" s="7"/>
      <c r="V24" s="7"/>
      <c r="W24" s="7"/>
      <c r="X24" s="7"/>
      <c r="Y24" s="7"/>
      <c r="Z24" s="7"/>
      <c r="AA24" s="7"/>
      <c r="AB24" s="7"/>
      <c r="AC24" s="7"/>
      <c r="AD24" s="7"/>
      <c r="AE24" s="7"/>
      <c r="AF24" s="7"/>
      <c r="AG24" s="7"/>
      <c r="AH24" s="29" t="str">
        <f t="shared" si="2"/>
        <v>проверка пройдена</v>
      </c>
    </row>
    <row r="25" spans="1:34" s="4" customFormat="1" ht="31.5" x14ac:dyDescent="0.25">
      <c r="A25" s="24" t="s">
        <v>687</v>
      </c>
      <c r="B25" s="24" t="s">
        <v>657</v>
      </c>
      <c r="C25" s="24" t="s">
        <v>498</v>
      </c>
      <c r="D25" s="24" t="str">
        <f>VLOOKUP(C25,'Коды программ'!$A$2:$B$578,2,FALSE)</f>
        <v>Коммерция (по отраслям)</v>
      </c>
      <c r="E25" s="25" t="s">
        <v>11</v>
      </c>
      <c r="F25" s="27" t="s">
        <v>722</v>
      </c>
      <c r="G25" s="7">
        <f t="shared" si="0"/>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t="str">
        <f t="shared" si="2"/>
        <v>проверка пройдена</v>
      </c>
    </row>
    <row r="26" spans="1:34" s="4" customFormat="1" ht="31.5" x14ac:dyDescent="0.25">
      <c r="A26" s="24" t="s">
        <v>687</v>
      </c>
      <c r="B26" s="24" t="s">
        <v>657</v>
      </c>
      <c r="C26" s="24" t="s">
        <v>498</v>
      </c>
      <c r="D26" s="24" t="str">
        <f>VLOOKUP(C26,'Коды программ'!$A$2:$B$578,2,FALSE)</f>
        <v>Коммерция (по отраслям)</v>
      </c>
      <c r="E26" s="25" t="s">
        <v>12</v>
      </c>
      <c r="F26" s="27" t="s">
        <v>723</v>
      </c>
      <c r="G26" s="7">
        <f t="shared" si="0"/>
        <v>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t="str">
        <f t="shared" si="2"/>
        <v>проверка пройдена</v>
      </c>
    </row>
    <row r="27" spans="1:34" s="4" customFormat="1" ht="31.5" x14ac:dyDescent="0.25">
      <c r="A27" s="24" t="s">
        <v>687</v>
      </c>
      <c r="B27" s="24" t="s">
        <v>657</v>
      </c>
      <c r="C27" s="24" t="s">
        <v>498</v>
      </c>
      <c r="D27" s="24" t="str">
        <f>VLOOKUP(C27,'Коды программ'!$A$2:$B$578,2,FALSE)</f>
        <v>Коммерция (по отраслям)</v>
      </c>
      <c r="E27" s="25" t="s">
        <v>13</v>
      </c>
      <c r="F27" s="27" t="s">
        <v>15</v>
      </c>
      <c r="G27" s="7">
        <f t="shared" si="0"/>
        <v>1</v>
      </c>
      <c r="H27" s="7">
        <v>1</v>
      </c>
      <c r="I27" s="7"/>
      <c r="J27" s="7">
        <v>1</v>
      </c>
      <c r="K27" s="7"/>
      <c r="L27" s="7"/>
      <c r="M27" s="7"/>
      <c r="N27" s="7"/>
      <c r="O27" s="7"/>
      <c r="P27" s="7"/>
      <c r="Q27" s="7"/>
      <c r="R27" s="7"/>
      <c r="S27" s="7"/>
      <c r="T27" s="7"/>
      <c r="U27" s="7"/>
      <c r="V27" s="7"/>
      <c r="W27" s="7"/>
      <c r="X27" s="7"/>
      <c r="Y27" s="7"/>
      <c r="Z27" s="7"/>
      <c r="AA27" s="7"/>
      <c r="AB27" s="7"/>
      <c r="AC27" s="7"/>
      <c r="AD27" s="7"/>
      <c r="AE27" s="7"/>
      <c r="AF27" s="7"/>
      <c r="AG27" s="7"/>
      <c r="AH27" s="29" t="str">
        <f t="shared" si="2"/>
        <v>проверка пройдена</v>
      </c>
    </row>
    <row r="28" spans="1:34" s="4" customFormat="1" ht="33.6" customHeight="1" thickBot="1" x14ac:dyDescent="0.3">
      <c r="A28" s="30" t="s">
        <v>687</v>
      </c>
      <c r="B28" s="30" t="s">
        <v>657</v>
      </c>
      <c r="C28" s="30" t="s">
        <v>498</v>
      </c>
      <c r="D28" s="30" t="str">
        <f>VLOOKUP(C28,'Коды программ'!$A$2:$B$578,2,FALSE)</f>
        <v>Коммерция (по отраслям)</v>
      </c>
      <c r="E28" s="31" t="s">
        <v>14</v>
      </c>
      <c r="F28" s="32" t="s">
        <v>18</v>
      </c>
      <c r="G28" s="33">
        <f t="shared" si="0"/>
        <v>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4" t="str">
        <f t="shared" si="2"/>
        <v>проверка пройдена</v>
      </c>
    </row>
    <row r="29" spans="1:34" s="4" customFormat="1" ht="32.25" thickTop="1" x14ac:dyDescent="0.25">
      <c r="A29" s="24" t="s">
        <v>687</v>
      </c>
      <c r="B29" s="24" t="s">
        <v>657</v>
      </c>
      <c r="C29" s="24" t="s">
        <v>501</v>
      </c>
      <c r="D29" s="24" t="str">
        <f>VLOOKUP(C29,'Коды программ'!$A$2:$B$578,2,FALSE)</f>
        <v>Банковское дело</v>
      </c>
      <c r="E29" s="25" t="s">
        <v>10</v>
      </c>
      <c r="F29" s="26" t="s">
        <v>721</v>
      </c>
      <c r="G29" s="7">
        <v>21</v>
      </c>
      <c r="H29" s="7">
        <v>15</v>
      </c>
      <c r="I29" s="7">
        <v>10</v>
      </c>
      <c r="J29" s="7">
        <v>10</v>
      </c>
      <c r="K29" s="7"/>
      <c r="L29" s="7"/>
      <c r="M29" s="7">
        <v>1</v>
      </c>
      <c r="N29" s="7">
        <v>2</v>
      </c>
      <c r="O29" s="7"/>
      <c r="P29" s="7"/>
      <c r="Q29" s="7"/>
      <c r="R29" s="7"/>
      <c r="S29" s="7">
        <v>3</v>
      </c>
      <c r="T29" s="7"/>
      <c r="U29" s="7"/>
      <c r="V29" s="7"/>
      <c r="W29" s="7"/>
      <c r="X29" s="7"/>
      <c r="Y29" s="7"/>
      <c r="Z29" s="7"/>
      <c r="AA29" s="7"/>
      <c r="AB29" s="7"/>
      <c r="AC29" s="7"/>
      <c r="AD29" s="7"/>
      <c r="AE29" s="7"/>
      <c r="AF29" s="7"/>
      <c r="AG29" s="7"/>
      <c r="AH29" s="29" t="str">
        <f t="shared" si="2"/>
        <v>проверка пройдена</v>
      </c>
    </row>
    <row r="30" spans="1:34" s="4" customFormat="1" ht="31.5" x14ac:dyDescent="0.25">
      <c r="A30" s="24" t="s">
        <v>687</v>
      </c>
      <c r="B30" s="24" t="s">
        <v>657</v>
      </c>
      <c r="C30" s="24" t="s">
        <v>501</v>
      </c>
      <c r="D30" s="24" t="str">
        <f>VLOOKUP(C30,'Коды программ'!$A$2:$B$578,2,FALSE)</f>
        <v>Банковское дело</v>
      </c>
      <c r="E30" s="25" t="s">
        <v>11</v>
      </c>
      <c r="F30" s="27" t="s">
        <v>722</v>
      </c>
      <c r="G30" s="7">
        <f t="shared" si="0"/>
        <v>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t="str">
        <f t="shared" si="2"/>
        <v>проверка пройдена</v>
      </c>
    </row>
    <row r="31" spans="1:34" s="4" customFormat="1" ht="31.5" x14ac:dyDescent="0.25">
      <c r="A31" s="24" t="s">
        <v>687</v>
      </c>
      <c r="B31" s="24" t="s">
        <v>657</v>
      </c>
      <c r="C31" s="24" t="s">
        <v>501</v>
      </c>
      <c r="D31" s="24" t="str">
        <f>VLOOKUP(C31,'Коды программ'!$A$2:$B$578,2,FALSE)</f>
        <v>Банковское дело</v>
      </c>
      <c r="E31" s="25" t="s">
        <v>12</v>
      </c>
      <c r="F31" s="27" t="s">
        <v>723</v>
      </c>
      <c r="G31" s="7">
        <f t="shared" si="0"/>
        <v>0</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t="str">
        <f t="shared" si="2"/>
        <v>проверка пройдена</v>
      </c>
    </row>
    <row r="32" spans="1:34" s="4" customFormat="1" ht="31.5" x14ac:dyDescent="0.25">
      <c r="A32" s="24" t="s">
        <v>687</v>
      </c>
      <c r="B32" s="24" t="s">
        <v>657</v>
      </c>
      <c r="C32" s="24" t="s">
        <v>501</v>
      </c>
      <c r="D32" s="24" t="str">
        <f>VLOOKUP(C32,'Коды программ'!$A$2:$B$578,2,FALSE)</f>
        <v>Банковское дело</v>
      </c>
      <c r="E32" s="25" t="s">
        <v>13</v>
      </c>
      <c r="F32" s="27" t="s">
        <v>15</v>
      </c>
      <c r="G32" s="7">
        <f t="shared" si="0"/>
        <v>1</v>
      </c>
      <c r="H32" s="7"/>
      <c r="I32" s="7"/>
      <c r="J32" s="7"/>
      <c r="K32" s="7"/>
      <c r="L32" s="7"/>
      <c r="M32" s="7"/>
      <c r="N32" s="7"/>
      <c r="O32" s="7"/>
      <c r="P32" s="7"/>
      <c r="Q32" s="7"/>
      <c r="R32" s="7"/>
      <c r="S32" s="7">
        <v>1</v>
      </c>
      <c r="T32" s="7"/>
      <c r="U32" s="7"/>
      <c r="V32" s="7"/>
      <c r="W32" s="7"/>
      <c r="X32" s="7"/>
      <c r="Y32" s="7"/>
      <c r="Z32" s="7"/>
      <c r="AA32" s="7"/>
      <c r="AB32" s="7"/>
      <c r="AC32" s="7"/>
      <c r="AD32" s="7"/>
      <c r="AE32" s="7"/>
      <c r="AF32" s="7"/>
      <c r="AG32" s="7"/>
      <c r="AH32" s="29" t="str">
        <f t="shared" si="2"/>
        <v>проверка пройдена</v>
      </c>
    </row>
    <row r="33" spans="1:34" s="4" customFormat="1" ht="33.6" customHeight="1" thickBot="1" x14ac:dyDescent="0.3">
      <c r="A33" s="30" t="s">
        <v>687</v>
      </c>
      <c r="B33" s="30" t="s">
        <v>657</v>
      </c>
      <c r="C33" s="30" t="s">
        <v>501</v>
      </c>
      <c r="D33" s="30" t="str">
        <f>VLOOKUP(C33,'Коды программ'!$A$2:$B$578,2,FALSE)</f>
        <v>Банковское дело</v>
      </c>
      <c r="E33" s="31" t="s">
        <v>14</v>
      </c>
      <c r="F33" s="32" t="s">
        <v>18</v>
      </c>
      <c r="G33" s="33">
        <f t="shared" si="0"/>
        <v>0</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4" t="str">
        <f t="shared" si="2"/>
        <v>проверка пройдена</v>
      </c>
    </row>
    <row r="34" spans="1:34" ht="19.5" thickTop="1" x14ac:dyDescent="0.3"/>
    <row r="36" spans="1:34" ht="67.900000000000006" customHeight="1" x14ac:dyDescent="0.3">
      <c r="A36" s="43" t="s">
        <v>725</v>
      </c>
      <c r="B36" s="43"/>
      <c r="C36" s="43"/>
      <c r="D36" s="43"/>
      <c r="E36" s="43"/>
      <c r="F36" s="43"/>
      <c r="G36" s="21"/>
      <c r="H36" s="21"/>
      <c r="I36" s="21"/>
      <c r="J36" s="21"/>
      <c r="K36" s="21"/>
      <c r="L36" s="21"/>
      <c r="M36" s="21"/>
      <c r="N36" s="21"/>
      <c r="O36" s="21"/>
      <c r="P36" s="21"/>
      <c r="Q36" s="21"/>
      <c r="R36" s="21"/>
      <c r="S36" s="21"/>
      <c r="T36" s="21"/>
      <c r="U36" s="21"/>
      <c r="V36" s="21"/>
      <c r="W36" s="12"/>
      <c r="X36" s="12"/>
      <c r="Y36" s="12"/>
      <c r="Z36" s="12"/>
      <c r="AA36" s="12"/>
      <c r="AB36" s="12"/>
      <c r="AC36" s="12"/>
      <c r="AD36" s="12"/>
      <c r="AE36" s="12"/>
      <c r="AF36" s="12"/>
      <c r="AG36" s="5"/>
    </row>
    <row r="38" spans="1:34" ht="56.45" customHeight="1" x14ac:dyDescent="0.3">
      <c r="A38" s="41" t="s">
        <v>1329</v>
      </c>
      <c r="B38" s="41"/>
      <c r="C38" s="41"/>
      <c r="D38" s="41"/>
    </row>
    <row r="39" spans="1:34" ht="40.5" x14ac:dyDescent="0.3">
      <c r="A39" s="20" t="s">
        <v>1319</v>
      </c>
      <c r="B39" s="20" t="s">
        <v>1320</v>
      </c>
      <c r="C39" s="20" t="s">
        <v>1321</v>
      </c>
      <c r="D39" s="20" t="s">
        <v>1322</v>
      </c>
      <c r="K39" s="13"/>
    </row>
    <row r="40" spans="1:34" ht="90.6" customHeight="1" x14ac:dyDescent="0.3">
      <c r="A40" s="35" t="s">
        <v>1344</v>
      </c>
      <c r="B40" s="35" t="s">
        <v>1345</v>
      </c>
      <c r="C40" s="35" t="s">
        <v>1347</v>
      </c>
      <c r="D40" s="35" t="s">
        <v>1346</v>
      </c>
    </row>
  </sheetData>
  <mergeCells count="18">
    <mergeCell ref="A3:AG3"/>
    <mergeCell ref="AG5:AG7"/>
    <mergeCell ref="A5:A7"/>
    <mergeCell ref="B5:B7"/>
    <mergeCell ref="F5:F7"/>
    <mergeCell ref="E5:E7"/>
    <mergeCell ref="G5:G7"/>
    <mergeCell ref="C5:C7"/>
    <mergeCell ref="AA6:AF6"/>
    <mergeCell ref="N6:P6"/>
    <mergeCell ref="U6:Z6"/>
    <mergeCell ref="A38:D38"/>
    <mergeCell ref="AH5:AH7"/>
    <mergeCell ref="A36:F36"/>
    <mergeCell ref="H6:M6"/>
    <mergeCell ref="D5:D7"/>
    <mergeCell ref="H5:AF5"/>
    <mergeCell ref="Q6:T6"/>
  </mergeCells>
  <phoneticPr fontId="14"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'Коды программ'!$A$2:$A$578</xm:f>
          </x14:formula1>
          <xm:sqref>C34:C35 C9:C13</xm:sqref>
        </x14:dataValidation>
        <x14:dataValidation type="list" allowBlank="1" showInputMessage="1" showErrorMessage="1">
          <x14:formula1>
            <xm:f>'[1]Коды программ'!#REF!</xm:f>
          </x14:formula1>
          <xm:sqref>C14:C33</xm:sqref>
        </x14:dataValidation>
        <x14:dataValidation type="list" allowBlank="1" showInputMessage="1" showErrorMessage="1">
          <x14:formula1>
            <xm:f>'Коды программ'!$G$2:$G$86</xm:f>
          </x14:formula1>
          <xm:sqref>B9:B35</xm:sqref>
        </x14:dataValidation>
        <x14:dataValidation type="list" allowBlank="1" showInputMessage="1" showErrorMessage="1">
          <x14:formula1>
            <xm:f>'Коды программ'!$K$2:$K$9</xm:f>
          </x14:formula1>
          <xm:sqref>A9:A35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2023-06-08T06:13:59Z</dcterms:modified>
</cp:coreProperties>
</file>